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ac0ce737546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说明" sheetId="1" r:id="R9e2dacc5b644473f"/>
    <x:sheet xmlns:r="http://schemas.openxmlformats.org/officeDocument/2006/relationships" name="预算输入" sheetId="2" r:id="Rae747b2ef3db4600"/>
    <x:sheet xmlns:r="http://schemas.openxmlformats.org/officeDocument/2006/relationships" name="预算测算" sheetId="3" r:id="Rb1c404993bb94b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%"/>
    <x:numFmt numFmtId="201" formatCode="0.0"/>
    <x:numFmt numFmtId="202" formatCode="&quot;¥&quot;#,##0"/>
    <x:numFmt numFmtId="203" formatCode="0.0%"/>
    <x:numFmt numFmtId="204" formatCode="#,##0.00"/>
  </x:numFmts>
  <x:fonts count="6">
    <x:font>
      <x:sz val="11"/>
      <x:name val="Carlito"/>
    </x:font>
    <x:font>
      <x:b/>
      <x:sz val="18"/>
      <x:color rgb="FFFFFFFF"/>
      <x:name val="Carlito"/>
    </x:font>
    <x:font>
      <x:sz val="10"/>
      <x:color rgb="FF1D150E"/>
      <x:name val="Carlito"/>
    </x:font>
    <x:font>
      <x:b/>
      <x:sz val="11"/>
      <x:color rgb="FF1D150E"/>
      <x:name val="Carlito"/>
    </x:font>
    <x:font>
      <x:b/>
      <x:sz val="10"/>
      <x:color rgb="FF1D150E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D150E"/>
      </x:patternFill>
    </x:fill>
    <x:fill>
      <x:patternFill patternType="solid">
        <x:fgColor rgb="FFFFF0E6"/>
      </x:patternFill>
    </x:fill>
    <x:fill>
      <x:patternFill patternType="solid">
        <x:fgColor rgb="FFF37021"/>
      </x:patternFill>
    </x:fill>
    <x:fill>
      <x:patternFill patternType="solid">
        <x:fgColor rgb="FFFFF4CC"/>
      </x:patternFill>
    </x:fill>
  </x:fills>
  <x:borders count="7">
    <x:border/>
    <x:border>
      <x:bottom style="thin">
        <x:color rgb="FFEADCCE"/>
      </x:bottom>
    </x:border>
    <x:border>
      <x:top style="thin">
        <x:color rgb="FFEADCCE"/>
      </x:top>
      <x:bottom style="thin">
        <x:color rgb="FFEADCCE"/>
      </x:bottom>
    </x:border>
    <x:border>
      <x:right style="thin">
        <x:color rgb="FFE45F13"/>
      </x:right>
    </x:border>
    <x:border>
      <x:left style="thin">
        <x:color rgb="FFE45F13"/>
      </x:left>
    </x:border>
    <x:border>
      <x:left style="thin">
        <x:color rgb="FFE45F13"/>
      </x:left>
      <x:right style="thin">
        <x:color rgb="FFE45F13"/>
      </x:right>
    </x:border>
    <x:border>
      <x:left style="thin">
        <x:color rgb="FFEADCCE"/>
      </x:left>
      <x:right style="thin">
        <x:color rgb="FFEADCCE"/>
      </x:right>
      <x:top style="thin">
        <x:color rgb="FFEADCCE"/>
      </x:top>
      <x:bottom style="thin">
        <x:color rgb="FFEADCCE"/>
      </x:bottom>
    </x:border>
  </x:borders>
  <x:cellStyleXfs count="1">
    <x:xf numFmtId="0" fontId="0" fillId="0" borderId="0"/>
  </x:cellStyleXfs>
  <x:cellXfs count="5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/>
    <x:xf numFmtId="0" fontId="4" fillId="3" borderId="0" xfId="0" applyNumberFormat="1" applyFont="1" applyFill="1" applyBorder="1"/>
    <x:xf numFmtId="0" fontId="2" fillId="0" borderId="0" xfId="0" applyNumberFormat="1" applyFont="1" applyFill="1" applyBorder="1"/>
    <x:xf numFmtId="0" fontId="4" fillId="3" borderId="1" xfId="0" applyNumberFormat="1" applyFont="1" applyFill="1" applyBorder="1"/>
    <x:xf numFmtId="0" fontId="2" fillId="0" borderId="1" xfId="0" applyNumberFormat="1" applyFont="1" applyFill="1" applyBorder="1"/>
    <x:xf numFmtId="0" fontId="4" fillId="3" borderId="2" xfId="0" applyNumberFormat="1" applyFont="1" applyFill="1" applyBorder="1"/>
    <x:xf numFmtId="0" fontId="2" fillId="0" borderId="2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4" fillId="3" borderId="2" xfId="0" applyNumberFormat="1" applyFont="1" applyFill="1" applyBorder="1" applyAlignment="1">
      <x:alignment wrapText="1"/>
    </x:xf>
    <x:xf numFmtId="0" fontId="2" fillId="0" borderId="2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4" fillId="3" borderId="2" xfId="0" applyNumberFormat="1" applyFont="1" applyFill="1" applyBorder="1" applyAlignment="1">
      <x:alignment vertical="top" wrapText="1"/>
    </x:xf>
    <x:xf numFmtId="0" fontId="2" fillId="0" borderId="2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3" xfId="0" applyNumberFormat="1" applyFont="1" applyFill="1" applyBorder="1"/>
    <x:xf numFmtId="0" fontId="5" fillId="4" borderId="4" xfId="0" applyNumberFormat="1" applyFont="1" applyFill="1" applyBorder="1"/>
    <x:xf numFmtId="0" fontId="5" fillId="4" borderId="3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wrapText="1"/>
    </x:xf>
    <x:xf numFmtId="0" fontId="5" fillId="4" borderId="3" xfId="0" applyNumberFormat="1" applyFont="1" applyFill="1" applyBorder="1" applyAlignment="1">
      <x:alignment horizontal="center" wrapText="1"/>
    </x:xf>
    <x:xf numFmtId="0" fontId="5" fillId="4" borderId="4" xfId="0" applyNumberFormat="1" applyFont="1" applyFill="1" applyBorder="1" applyAlignment="1">
      <x:alignment horizont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5" fillId="4" borderId="5" xfId="0" applyNumberFormat="1" applyFont="1" applyFill="1" applyBorder="1"/>
    <x:xf numFmtId="0" fontId="5" fillId="4" borderId="5" xfId="0" applyNumberFormat="1" applyFont="1" applyFill="1" applyBorder="1" applyAlignment="1">
      <x:alignment wrapText="1"/>
    </x:xf>
    <x:xf numFmtId="0" fontId="5" fillId="4" borderId="5" xfId="0" applyNumberFormat="1" applyFont="1" applyFill="1" applyBorder="1" applyAlignment="1">
      <x:alignment horizontal="center" wrapText="1"/>
    </x:xf>
    <x:xf numFmtId="0" fontId="5" fillId="4" borderId="5" xfId="0" applyNumberFormat="1" applyFont="1" applyFill="1" applyBorder="1" applyAlignment="1">
      <x:alignment horizontal="center" vertical="center" wrapText="1"/>
    </x:xf>
    <x:xf numFmtId="0" fontId="2" fillId="5" borderId="1" xfId="0" applyNumberFormat="1" applyFont="1" applyFill="1" applyBorder="1" applyAlignment="1">
      <x:alignment vertical="top" wrapText="1"/>
    </x:xf>
    <x:xf numFmtId="0" fontId="2" fillId="5" borderId="2" xfId="0" applyNumberFormat="1" applyFont="1" applyFill="1" applyBorder="1" applyAlignment="1">
      <x:alignment vertical="top" wrapText="1"/>
    </x:xf>
    <x:xf numFmtId="200" fontId="2" fillId="5" borderId="2" xfId="0" applyNumberFormat="1" applyFont="1" applyFill="1" applyBorder="1" applyAlignment="1">
      <x:alignment vertical="top" wrapText="1"/>
    </x:xf>
    <x:xf numFmtId="201" fontId="2" fillId="5" borderId="2" xfId="0" applyNumberFormat="1" applyFont="1" applyFill="1" applyBorder="1" applyAlignment="1">
      <x:alignment vertical="top" wrapText="1"/>
    </x:xf>
    <x:xf numFmtId="202" fontId="2" fillId="5" borderId="1" xfId="0" applyNumberFormat="1" applyFont="1" applyFill="1" applyBorder="1" applyAlignment="1">
      <x:alignment vertical="top" wrapText="1"/>
    </x:xf>
    <x:xf numFmtId="202" fontId="2" fillId="0" borderId="1" xfId="0" applyNumberFormat="1" applyFont="1" applyFill="1" applyBorder="1" applyAlignment="1">
      <x:alignment vertical="top" wrapText="1"/>
    </x:xf>
    <x:xf numFmtId="202" fontId="2" fillId="5" borderId="2" xfId="0" applyNumberFormat="1" applyFont="1" applyFill="1" applyBorder="1" applyAlignment="1">
      <x:alignment vertical="top" wrapText="1"/>
    </x:xf>
    <x:xf numFmtId="202" fontId="2" fillId="0" borderId="2" xfId="0" applyNumberFormat="1" applyFont="1" applyFill="1" applyBorder="1" applyAlignment="1">
      <x:alignment vertical="top" wrapText="1"/>
    </x:xf>
    <x:xf numFmtId="0" fontId="2" fillId="3" borderId="2" xfId="0" applyNumberFormat="1" applyFont="1" applyFill="1" applyBorder="1" applyAlignment="1">
      <x:alignment vertical="top" wrapText="1"/>
    </x:xf>
    <x:xf numFmtId="202" fontId="2" fillId="3" borderId="2" xfId="0" applyNumberFormat="1" applyFont="1" applyFill="1" applyBorder="1" applyAlignment="1">
      <x:alignment vertical="top" wrapText="1"/>
    </x:xf>
    <x:xf numFmtId="202" fontId="4" fillId="3" borderId="2" xfId="0" applyNumberFormat="1" applyFont="1" applyFill="1" applyBorder="1" applyAlignment="1">
      <x:alignment vertical="top" wrapText="1"/>
    </x:xf>
    <x:xf numFmtId="0" fontId="4" fillId="3" borderId="6" xfId="0" applyNumberFormat="1" applyFont="1" applyFill="1" applyBorder="1" applyAlignment="1">
      <x:alignment vertical="top" wrapText="1"/>
    </x:xf>
    <x:xf numFmtId="202" fontId="4" fillId="3" borderId="6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3" fontId="2" fillId="5" borderId="2" xfId="0" applyNumberFormat="1" applyFont="1" applyFill="1" applyBorder="1" applyAlignment="1">
      <x:alignment vertical="top" wrapText="1"/>
    </x:xf>
    <x:xf numFmtId="204" fontId="2" fillId="5" borderId="1" xfId="0" applyNumberFormat="1" applyFont="1" applyFill="1" applyBorder="1" applyAlignment="1">
      <x:alignment vertical="top" wrapText="1"/>
    </x:xf>
    <x:xf numFmtId="204" fontId="2" fillId="0" borderId="1" xfId="0" applyNumberFormat="1" applyFont="1" applyFill="1" applyBorder="1" applyAlignment="1">
      <x:alignment vertical="top" wrapText="1"/>
    </x:xf>
    <x:xf numFmtId="204" fontId="2" fillId="5" borderId="2" xfId="0" applyNumberFormat="1" applyFont="1" applyFill="1" applyBorder="1" applyAlignment="1">
      <x:alignment vertical="top" wrapText="1"/>
    </x:xf>
    <x:xf numFmtId="204" fontId="2" fillId="0" borderId="2" xfId="0" applyNumberFormat="1" applyFont="1" applyFill="1" applyBorder="1" applyAlignment="1">
      <x:alignment vertical="top" wrapText="1"/>
    </x:xf>
    <x:xf numFmtId="204" fontId="4" fillId="3" borderId="6" xfId="0" applyNumberFormat="1" applyFont="1" applyFill="1" applyBorder="1" applyAlignment="1">
      <x:alignment vertical="top" wrapText="1"/>
    </x:xf>
    <x:xf numFmtId="204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2d6e3a2ebf4f6c" /><Relationship Type="http://schemas.openxmlformats.org/officeDocument/2006/relationships/theme" Target="/xl/theme/theme1.xml" Id="Rc1baf61af54847a5" /><Relationship Type="http://schemas.openxmlformats.org/officeDocument/2006/relationships/sharedStrings" Target="/xl/sharedStrings.xml" Id="Rf20d5bd3bc924233" /><Relationship Type="http://schemas.openxmlformats.org/officeDocument/2006/relationships/worksheet" Target="/xl/worksheets/sheet1.xml" Id="R9e2dacc5b644473f" /><Relationship Type="http://schemas.openxmlformats.org/officeDocument/2006/relationships/worksheet" Target="/xl/worksheets/sheet2.xml" Id="Rae747b2ef3db4600" /><Relationship Type="http://schemas.openxmlformats.org/officeDocument/2006/relationships/worksheet" Target="/xl/worksheets/sheet3.xml" Id="Rb1c404993bb94b7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2" hidden="0" customWidth="1"/>
  </x:cols>
  <x:sheetData>
    <x:row r="1" ht="34" customHeight="1">
      <x:c r="A1" s="3" t="str">
        <x:v>外贸 SEO / GEO 预算计算器｜若聚凡星</x:v>
      </x:c>
      <x:c r="B1" s="3"/>
      <x:c r="C1" s="3"/>
      <x:c r="D1" s="3"/>
      <x:c r="E1" s="3"/>
      <x:c r="F1" s="3"/>
      <x:c r="G1" s="3"/>
      <x:c r="H1" s="3"/>
    </x:row>
    <x:row r="2" ht="32" customHeight="1">
      <x:c r="A2" s="7" t="str">
        <x:v>版本1.1 · 2026-10-12 · 原1.0文件保留，工作模板不构成效果保证</x:v>
      </x:c>
      <x:c r="B2" s="7"/>
      <x:c r="C2" s="7"/>
      <x:c r="D2" s="7"/>
      <x:c r="E2" s="7"/>
      <x:c r="F2" s="7"/>
      <x:c r="G2" s="7"/>
      <x:c r="H2" s="7"/>
    </x:row>
    <x:row r="4">
      <x:c r="A4" s="19" t="str">
        <x:v>工具用途</x:v>
      </x:c>
      <x:c r="B4" s="20" t="str">
        <x:v>用于根据市场数量、网站规模、内容产量、技术复杂度与 GEO 监测范围估算月度工作量和预算区间。</x:v>
      </x:c>
    </x:row>
    <x:row r="5">
      <x:c r="A5" s="21" t="str">
        <x:v>推荐流程</x:v>
      </x:c>
      <x:c r="B5" s="22" t="str">
        <x:v>修改“预算输入”黄色单元格 → 在“预算测算”查看基础预算、风险预留和建议预算；实际报价仍需结合网站诊断。</x:v>
      </x:c>
    </x:row>
    <x:row r="6">
      <x:c r="A6" s="21" t="str">
        <x:v>黄色单元格</x:v>
      </x:c>
      <x:c r="B6" s="22" t="str">
        <x:v>由使用者填写或调整的输入项</x:v>
      </x:c>
    </x:row>
    <x:row r="7">
      <x:c r="A7" s="21" t="str">
        <x:v>橙色表头</x:v>
      </x:c>
      <x:c r="B7" s="22" t="str">
        <x:v>字段定义与工作区域</x:v>
      </x:c>
    </x:row>
    <x:row r="8">
      <x:c r="A8" s="21" t="str">
        <x:v>状态规则</x:v>
      </x:c>
      <x:c r="B8" s="22" t="str">
        <x:v>预算输入校验通过才计算摘要；空白或无效数量不当成真实零预算</x:v>
      </x:c>
    </x:row>
    <x:row r="9">
      <x:c r="A9" s="21" t="str">
        <x:v>版本管理</x:v>
      </x:c>
      <x:c r="B9" s="22" t="str">
        <x:v>复制文件后在文件名保留日期与版本号，避免覆盖历史记录</x:v>
      </x:c>
    </x:row>
    <x:row r="11" ht="30" customHeight="1">
      <x:c r="A11" s="31" t="str">
        <x:v>参考资料</x:v>
      </x:c>
      <x:c r="B11" s="32" t="str">
        <x:v>URL</x:v>
      </x:c>
    </x:row>
    <x:row r="12">
      <x:c r="A12" s="20" t="str">
        <x:v>Google Search Essentials</x:v>
      </x:c>
      <x:c r="B12" s="20" t="str">
        <x:v>https://developers.google.com/search/docs/essentials</x:v>
      </x:c>
    </x:row>
    <x:row r="13">
      <x:c r="A13" s="22" t="str">
        <x:v>Helpful content</x:v>
      </x:c>
      <x:c r="B13" s="22" t="str">
        <x:v>https://developers.google.com/search/docs/fundamentals/creating-helpful-content</x:v>
      </x:c>
    </x:row>
    <x:row r="14">
      <x:c r="A14" s="22" t="str">
        <x:v>Title links</x:v>
      </x:c>
      <x:c r="B14" s="22" t="str">
        <x:v>https://developers.google.com/search/docs/appearance/title-link</x:v>
      </x:c>
    </x:row>
    <x:row r="15">
      <x:c r="A15" s="22" t="str">
        <x:v>Snippets / descriptions</x:v>
      </x:c>
      <x:c r="B15" s="22" t="str">
        <x:v>https://developers.google.com/search/docs/appearance/snippet</x:v>
      </x:c>
    </x:row>
    <x:row r="16">
      <x:c r="A16" s="22" t="str">
        <x:v>Structured data</x:v>
      </x:c>
      <x:c r="B16" s="22" t="str">
        <x:v>https://developers.google.com/search/docs/appearance/structured-data/intro-structured-data</x:v>
      </x:c>
    </x:row>
    <x:row r="17">
      <x:c r="A17" s="22" t="str">
        <x:v>Core Web Vitals</x:v>
      </x:c>
      <x:c r="B17" s="22" t="str">
        <x:v>https://developers.google.com/search/docs/appearance/core-web-vitals</x:v>
      </x:c>
    </x:row>
    <x:row r="19" ht="46" customHeight="1">
      <x:c r="A19" s="51" t="str">
        <x:v>版本1.1使用边界</x:v>
      </x:c>
      <x:c r="B19" s="51"/>
    </x:row>
    <x:row r="20" ht="46" customHeight="1">
      <x:c r="A20" s="51" t="str">
        <x:v>使用边界1</x:v>
      </x:c>
      <x:c r="B20" s="51" t="str">
        <x:v>所有单价只是可替换假设，不是若聚凡星报价或市场均价；全部按月规划，首轮一次性工作应另列。</x:v>
      </x:c>
    </x:row>
    <x:row r="21" ht="46" customHeight="1">
      <x:c r="A21" s="51" t="str">
        <x:v>使用边界2</x:v>
      </x:c>
      <x:c r="B21" s="51" t="str">
        <x:v>市场/页面/内容/工作量为非负整数，市场平台周期至少1，系数至少1、预留0–1；不满足时摘要留空。</x:v>
      </x:c>
    </x:row>
    <x:row r="22" ht="46" customHeight="1">
      <x:c r="A22" s="51" t="str">
        <x:v>使用边界3</x:v>
      </x:c>
      <x:c r="B22" s="51" t="str">
        <x:v>币种只是金额单位，不自动换汇；全部单价必须同币种。总预算=月度假设×周期，不包含未列的第三方、税费或额外测试。</x:v>
      </x:c>
    </x:row>
    <x:row r="23" ht="46" customHeight="1">
      <x:c r="A23" s="51" t="str">
        <x:v>使用边界4</x:v>
      </x:c>
      <x:c r="B23" s="51" t="str">
        <x:v>±10%为人为情景，不是统计置信区间；表格不预测排名、询盘、订单或ROI。</x:v>
      </x:c>
    </x:row>
    <x:row r="24" ht="46" customHeight="1">
      <x:c r="A24" s="51"/>
      <x:c r="B24" s="51"/>
    </x:row>
    <x:row r="25" ht="46" customHeight="1">
      <x:c r="A25" s="51"/>
      <x:c r="B25" s="51"/>
    </x:row>
    <x:row r="26" ht="46" customHeight="1">
      <x:c r="A26" s="51"/>
      <x:c r="B26" s="51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</x:cols>
  <x:sheetData>
    <x:row r="1" ht="34" customHeight="1">
      <x:c r="A1" s="3" t="str">
        <x:v>SEO / GEO 预算输入</x:v>
      </x:c>
      <x:c r="B1" s="3"/>
      <x:c r="C1" s="3"/>
      <x:c r="D1" s="3"/>
      <x:c r="E1" s="3"/>
      <x:c r="F1" s="3"/>
      <x:c r="G1" s="3"/>
      <x:c r="H1" s="3"/>
    </x:row>
    <x:row r="2" ht="32" customHeight="1">
      <x:c r="A2" s="7" t="str">
        <x:v>只修改黄色单元格；价格参数可按团队成本或供应商报价调整</x:v>
      </x:c>
      <x:c r="B2" s="7"/>
      <x:c r="C2" s="7"/>
      <x:c r="D2" s="7"/>
      <x:c r="E2" s="7"/>
      <x:c r="F2" s="7"/>
      <x:c r="G2" s="7"/>
      <x:c r="H2" s="7"/>
    </x:row>
    <x:row r="5" ht="30" customHeight="1">
      <x:c r="A5" s="31" t="str">
        <x:v>输入项</x:v>
      </x:c>
      <x:c r="B5" s="36" t="str">
        <x:v>数值</x:v>
      </x:c>
      <x:c r="C5" s="36" t="str">
        <x:v>单位</x:v>
      </x:c>
      <x:c r="D5" s="32" t="str">
        <x:v>说明</x:v>
      </x:c>
    </x:row>
    <x:row r="6">
      <x:c r="A6" s="20" t="str">
        <x:v>目标市场数量</x:v>
      </x:c>
      <x:c r="B6" s="37" t="n">
        <x:v>2</x:v>
      </x:c>
      <x:c r="C6" s="20" t="str">
        <x:v>个</x:v>
      </x:c>
      <x:c r="D6" s="20" t="str">
        <x:v>国家或语言市场数量</x:v>
      </x:c>
    </x:row>
    <x:row r="7">
      <x:c r="A7" s="22" t="str">
        <x:v>现有可索引页面</x:v>
      </x:c>
      <x:c r="B7" s="38" t="n">
        <x:v>200</x:v>
      </x:c>
      <x:c r="C7" s="22" t="str">
        <x:v>页</x:v>
      </x:c>
      <x:c r="D7" s="22" t="str">
        <x:v>每100页一档，最少1档；不是新增页面数量</x:v>
      </x:c>
    </x:row>
    <x:row r="8">
      <x:c r="A8" s="22" t="str">
        <x:v>每月新内容</x:v>
      </x:c>
      <x:c r="B8" s="38" t="n">
        <x:v>8</x:v>
      </x:c>
      <x:c r="C8" s="22" t="str">
        <x:v>篇</x:v>
      </x:c>
      <x:c r="D8" s="22" t="str">
        <x:v>文章、指南或落地页</x:v>
      </x:c>
    </x:row>
    <x:row r="9">
      <x:c r="A9" s="22" t="str">
        <x:v>每月内容更新</x:v>
      </x:c>
      <x:c r="B9" s="38" t="n">
        <x:v>12</x:v>
      </x:c>
      <x:c r="C9" s="22" t="str">
        <x:v>篇</x:v>
      </x:c>
      <x:c r="D9" s="22" t="str">
        <x:v>已有内容重写或增补</x:v>
      </x:c>
    </x:row>
    <x:row r="10">
      <x:c r="A10" s="22" t="str">
        <x:v>每月外链/数字公关</x:v>
      </x:c>
      <x:c r="B10" s="38" t="n">
        <x:v>6</x:v>
      </x:c>
      <x:c r="C10" s="22" t="str">
        <x:v>条</x:v>
      </x:c>
      <x:c r="D10" s="22" t="str">
        <x:v>内容合作与联系工作量假设，不购买传递排名信号</x:v>
      </x:c>
    </x:row>
    <x:row r="11">
      <x:c r="A11" s="22" t="str">
        <x:v>GEO 固定问题</x:v>
      </x:c>
      <x:c r="B11" s="38" t="n">
        <x:v>30</x:v>
      </x:c>
      <x:c r="C11" s="22" t="str">
        <x:v>个</x:v>
      </x:c>
      <x:c r="D11" s="22" t="str">
        <x:v>需要跨平台重复监测的问题</x:v>
      </x:c>
    </x:row>
    <x:row r="12">
      <x:c r="A12" s="22" t="str">
        <x:v>AI 平台数量</x:v>
      </x:c>
      <x:c r="B12" s="38" t="n">
        <x:v>4</x:v>
      </x:c>
      <x:c r="C12" s="22" t="str">
        <x:v>个</x:v>
      </x:c>
      <x:c r="D12" s="22" t="str">
        <x:v>ChatGPT、Gemini、Perplexity 等</x:v>
      </x:c>
    </x:row>
    <x:row r="13">
      <x:c r="A13" s="22" t="str">
        <x:v>技术复杂度</x:v>
      </x:c>
      <x:c r="B13" s="40" t="n">
        <x:v>1.2</x:v>
      </x:c>
      <x:c r="C13" s="22" t="str">
        <x:v>系数</x:v>
      </x:c>
      <x:c r="D13" s="22" t="str">
        <x:v>简单 1.0；一般 1.2；复杂 1.5</x:v>
      </x:c>
    </x:row>
    <x:row r="14">
      <x:c r="A14" s="22" t="str">
        <x:v>项目管理系数</x:v>
      </x:c>
      <x:c r="B14" s="40" t="n">
        <x:v>1.1</x:v>
      </x:c>
      <x:c r="C14" s="22" t="str">
        <x:v>系数</x:v>
      </x:c>
      <x:c r="D14" s="22" t="str">
        <x:v>多团队、多语言可上调</x:v>
      </x:c>
    </x:row>
    <x:row r="15">
      <x:c r="A15" s="22" t="str">
        <x:v>风险预留</x:v>
      </x:c>
      <x:c r="B15" s="52" t="n">
        <x:v>0.1</x:v>
      </x:c>
      <x:c r="C15" s="22" t="str">
        <x:v>%</x:v>
      </x:c>
      <x:c r="D15" s="22" t="str">
        <x:v>使用者自定预留，输入0–1，0.10代表10%</x:v>
      </x:c>
    </x:row>
    <x:row r="16">
      <x:c r="A16" s="22" t="str">
        <x:v>项目周期</x:v>
      </x:c>
      <x:c r="B16" s="38" t="n">
        <x:v>12</x:v>
      </x:c>
      <x:c r="C16" s="22" t="str">
        <x:v>月</x:v>
      </x:c>
      <x:c r="D16" s="22" t="str">
        <x:v>用于计算总预算</x:v>
      </x:c>
    </x:row>
    <x:row r="17">
      <x:c r="A17" s="22" t="str">
        <x:v>币种</x:v>
      </x:c>
      <x:c r="B17" s="38" t="str">
        <x:v>CNY</x:v>
      </x:c>
      <x:c r="C17" s="22" t="str"/>
      <x:c r="D17" s="22" t="str">
        <x:v>所有假设单价同币种；改代码不会自动换汇</x:v>
      </x:c>
    </x:row>
    <x:row r="19">
      <x:c r="A19" t="str">
        <x:v>输入校验</x:v>
      </x:c>
      <x:c r="B19" t="str">
        <x:f>IF(AND(COUNT(B6:B16)=11,B6&gt;=1,B7&gt;=0,B8&gt;=0,B9&gt;=0,B10&gt;=0,B11&gt;=0,B12&gt;=1,B13&gt;=1,B14&gt;=1,B15&gt;=0,B15&lt;=1,B16&gt;=1,B17&lt;&gt;"",MOD(B6,1)=0,MOD(B7,1)=0,MOD(B8,1)=0,MOD(B9,1)=0,MOD(B10,1)=0,MOD(B11,1)=0,MOD(B12,1)=0,MOD(B16,1)=0),"通过","请检查空白、负数、数量整数、系数或币种")</x:f>
        <x:v>通过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8" hidden="0" customWidth="1"/>
    <x:col min="3" max="3" width="14" hidden="0" customWidth="1"/>
    <x:col min="4" max="4" width="16" hidden="0" customWidth="1"/>
    <x:col min="5" max="5" width="18" hidden="0" customWidth="1"/>
    <x:col min="6" max="6" width="42" hidden="0" customWidth="1"/>
  </x:cols>
  <x:sheetData>
    <x:row r="1" ht="34" customHeight="1">
      <x:c r="A1" s="3" t="str">
        <x:v>SEO / GEO 预算测算</x:v>
      </x:c>
      <x:c r="B1" s="3"/>
      <x:c r="C1" s="3"/>
      <x:c r="D1" s="3"/>
      <x:c r="E1" s="3"/>
      <x:c r="F1" s="3"/>
      <x:c r="G1" s="3"/>
      <x:c r="H1" s="3"/>
    </x:row>
    <x:row r="2" ht="32" customHeight="1">
      <x:c r="A2" s="7" t="str">
        <x:v>数量来自输入页；黄色单价可调整；金额为规划参考，不构成正式报价</x:v>
      </x:c>
      <x:c r="B2" s="7"/>
      <x:c r="C2" s="7"/>
      <x:c r="D2" s="7"/>
      <x:c r="E2" s="7"/>
      <x:c r="F2" s="7"/>
      <x:c r="G2" s="7"/>
      <x:c r="H2" s="7"/>
    </x:row>
    <x:row r="5" ht="30" customHeight="1">
      <x:c r="A5" s="31" t="str">
        <x:v>工作模块</x:v>
      </x:c>
      <x:c r="B5" s="36" t="str">
        <x:v>计费单位</x:v>
      </x:c>
      <x:c r="C5" s="36" t="str">
        <x:v>数量</x:v>
      </x:c>
      <x:c r="D5" s="36" t="str">
        <x:v>假设单价</x:v>
      </x:c>
      <x:c r="E5" s="36" t="str">
        <x:v>月度小计</x:v>
      </x:c>
      <x:c r="F5" s="32" t="str">
        <x:v>计算说明</x:v>
      </x:c>
    </x:row>
    <x:row r="6">
      <x:c r="A6" s="20" t="str">
        <x:v>技术 SEO 与监控</x:v>
      </x:c>
      <x:c r="B6" s="20" t="str">
        <x:v>基础 + 页面规模</x:v>
      </x:c>
      <x:c r="C6" s="20" t="n">
        <x:f>MAX(1,ROUNDUP('预算输入'!$B$7/100,0))</x:f>
        <x:v>2</x:v>
      </x:c>
      <x:c r="D6" s="53" t="n">
        <x:v>4500</x:v>
      </x:c>
      <x:c r="E6" s="54" t="n">
        <x:f>IF(AND('预算输入'!$B$19="通过",COUNT($D$6:$D$11)=6,MIN($D$6:$D$11)&gt;=0),C6*D6*'预算输入'!$B$13,"")</x:f>
        <x:v>10800</x:v>
      </x:c>
      <x:c r="F6" s="20" t="str">
        <x:v>每100页一档，至少1档；乘技术系数</x:v>
      </x:c>
    </x:row>
    <x:row r="7">
      <x:c r="A7" s="22" t="str">
        <x:v>关键词维护与规划</x:v>
      </x:c>
      <x:c r="B7" s="22" t="str">
        <x:v>目标市场</x:v>
      </x:c>
      <x:c r="C7" s="22" t="n">
        <x:f>'预算输入'!$B$6</x:f>
        <x:v>2</x:v>
      </x:c>
      <x:c r="D7" s="55" t="n">
        <x:v>2200</x:v>
      </x:c>
      <x:c r="E7" s="56" t="n">
        <x:f>IF(AND('预算输入'!$B$19="通过",COUNT($D$6:$D$11)=6,MIN($D$6:$D$11)&gt;=0),C7*D7,"")</x:f>
        <x:v>4400</x:v>
      </x:c>
      <x:c r="F7" s="22" t="str">
        <x:v>按国家/语言市场</x:v>
      </x:c>
    </x:row>
    <x:row r="8">
      <x:c r="A8" s="22" t="str">
        <x:v>新内容制作</x:v>
      </x:c>
      <x:c r="B8" s="22" t="str">
        <x:v>篇</x:v>
      </x:c>
      <x:c r="C8" s="22" t="n">
        <x:f>'预算输入'!$B$8</x:f>
        <x:v>8</x:v>
      </x:c>
      <x:c r="D8" s="55" t="n">
        <x:v>1600</x:v>
      </x:c>
      <x:c r="E8" s="56" t="n">
        <x:f>IF(AND('预算输入'!$B$19="通过",COUNT($D$6:$D$11)=6,MIN($D$6:$D$11)&gt;=0),C8*D8,"")</x:f>
        <x:v>12800</x:v>
      </x:c>
      <x:c r="F8" s="22" t="str">
        <x:v>含研究、写作、编辑与页面 SEO</x:v>
      </x:c>
    </x:row>
    <x:row r="9">
      <x:c r="A9" s="22" t="str">
        <x:v>已有内容更新</x:v>
      </x:c>
      <x:c r="B9" s="22" t="str">
        <x:v>篇</x:v>
      </x:c>
      <x:c r="C9" s="22" t="n">
        <x:f>'预算输入'!$B$9</x:f>
        <x:v>12</x:v>
      </x:c>
      <x:c r="D9" s="55" t="n">
        <x:v>800</x:v>
      </x:c>
      <x:c r="E9" s="56" t="n">
        <x:f>IF(AND('预算输入'!$B$19="通过",COUNT($D$6:$D$11)=6,MIN($D$6:$D$11)&gt;=0),C9*D9,"")</x:f>
        <x:v>9600</x:v>
      </x:c>
      <x:c r="F9" s="22" t="str">
        <x:v>按页面实际改动量调整</x:v>
      </x:c>
    </x:row>
    <x:row r="10">
      <x:c r="A10" s="22" t="str">
        <x:v>内容合作 / 数字公关工作</x:v>
      </x:c>
      <x:c r="B10" s="22" t="str">
        <x:v>条</x:v>
      </x:c>
      <x:c r="C10" s="22" t="n">
        <x:f>'预算输入'!$B$10</x:f>
        <x:v>6</x:v>
      </x:c>
      <x:c r="D10" s="55" t="n">
        <x:v>1800</x:v>
      </x:c>
      <x:c r="E10" s="56" t="n">
        <x:f>IF(AND('预算输入'!$B$19="通过",COUNT($D$6:$D$11)=6,MIN($D$6:$D$11)&gt;=0),C10*D10,"")</x:f>
        <x:v>10800</x:v>
      </x:c>
      <x:c r="F10" s="22" t="str">
        <x:v>联系工作量假设；第三方费用另列</x:v>
      </x:c>
    </x:row>
    <x:row r="11">
      <x:c r="A11" s="22" t="str">
        <x:v>GEO 问题监测</x:v>
      </x:c>
      <x:c r="B11" s="22" t="str">
        <x:v>100 次测试</x:v>
      </x:c>
      <x:c r="C11" s="22" t="n">
        <x:f>ROUNDUP(('预算输入'!$B$11*'预算输入'!$B$12)/100,0)</x:f>
        <x:v>2</x:v>
      </x:c>
      <x:c r="D11" s="55" t="n">
        <x:v>1200</x:v>
      </x:c>
      <x:c r="E11" s="56" t="n">
        <x:f>IF(AND('预算输入'!$B$19="通过",COUNT($D$6:$D$11)=6,MIN($D$6:$D$11)&gt;=0),C11*D11,"")</x:f>
        <x:v>2400</x:v>
      </x:c>
      <x:c r="F11" s="22" t="str">
        <x:v>每期每问题/平台测试一次；额外重复需另算</x:v>
      </x:c>
    </x:row>
    <x:row r="12">
      <x:c r="A12" s="22" t="str">
        <x:v>月报与项目管理</x:v>
      </x:c>
      <x:c r="B12" s="22" t="str">
        <x:v>系数</x:v>
      </x:c>
      <x:c r="C12" s="22" t="n">
        <x:f>'预算输入'!$B$14</x:f>
        <x:v>1.1</x:v>
      </x:c>
      <x:c r="D12" s="55" t="n">
        <x:v>1</x:v>
      </x:c>
      <x:c r="E12" s="56" t="n">
        <x:f>IF(AND('预算输入'!$B$19="通过",COUNT($D$6:$D$11)=6,MIN($D$6:$D$11)&gt;=0),SUM(E6:E11)*(C12-1),"")</x:f>
        <x:v>5080.000000000005</x:v>
      </x:c>
      <x:c r="F12" s="22" t="str">
        <x:v>应用项目管理系数</x:v>
      </x:c>
    </x:row>
    <x:row r="13">
      <x:c r="A13" s="48" t="str">
        <x:v>基础月度预算</x:v>
      </x:c>
      <x:c r="B13" s="48" t="str"/>
      <x:c r="C13" s="48"/>
      <x:c r="D13" s="57"/>
      <x:c r="E13" s="57" t="n">
        <x:f>IF(AND('预算输入'!$B$19="通过",COUNT($D$6:$D$11)=6,MIN($D$6:$D$11)&gt;=0),SUM(E6:E12),"")</x:f>
        <x:v>55880.00000000001</x:v>
      </x:c>
      <x:c r="F13" s="48" t="str">
        <x:v>各模块合计</x:v>
      </x:c>
    </x:row>
    <x:row r="14">
      <x:c r="A14" s="48" t="str">
        <x:v>风险预留</x:v>
      </x:c>
      <x:c r="B14" s="48" t="str"/>
      <x:c r="C14" s="48"/>
      <x:c r="D14" s="57"/>
      <x:c r="E14" s="57" t="n">
        <x:f>IF(AND('预算输入'!$B$19="通过",COUNT($D$6:$D$11)=6,MIN($D$6:$D$11)&gt;=0),E13*'预算输入'!$B$15,"")</x:f>
        <x:v>5588.000000000001</x:v>
      </x:c>
      <x:c r="F14" s="48" t="str">
        <x:v>按输入比例计算</x:v>
      </x:c>
    </x:row>
    <x:row r="17" ht="30" customHeight="1">
      <x:c r="A17" s="31" t="str">
        <x:v>预算摘要</x:v>
      </x:c>
      <x:c r="B17" s="32" t="str">
        <x:v>金额</x:v>
      </x:c>
    </x:row>
    <x:row r="18">
      <x:c r="A18" t="str">
        <x:v>含预留的月度预算假设</x:v>
      </x:c>
      <x:c r="B18" s="58" t="n">
        <x:f>IF(COUNT(E13:E14)=2,E13+E14,"")</x:f>
        <x:v>61468.00000000001</x:v>
      </x:c>
    </x:row>
    <x:row r="19">
      <x:c r="A19" t="str">
        <x:v>项目总预算</x:v>
      </x:c>
      <x:c r="B19" s="58" t="n">
        <x:f>IF(ISNUMBER(B18),B18*'预算输入'!$B$16,"")</x:f>
        <x:v>737616.0000000001</x:v>
      </x:c>
    </x:row>
    <x:row r="20">
      <x:c r="A20" t="str">
        <x:v>人为±10%情景区间</x:v>
      </x:c>
      <x:c r="B20" t="str">
        <x:f>IF(ISNUMBER(B18),'预算输入'!$B$17&amp;" "&amp;TEXT(B18*0.9,"#,##0")&amp;" – "&amp;'预算输入'!$B$17&amp;" "&amp;TEXT(B18*1.1,"#,##0"),"")</x:f>
        <x:v>CNY 55,321 – CNY 67,615</x:v>
      </x:c>
    </x:row>
  </x:sheetData>
  <x:mergeCells>
    <x:mergeCell ref="A1:H1"/>
    <x:mergeCell ref="A2:H2"/>
  </x:mergeCells>
  <x:pageMargins left="0.7" right="0.7" top="0.75" bottom="0.75" header="0.3" footer="0.3"/>
</x:worksheet>
</file>